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245" windowWidth="19200" windowHeight="9780" activeTab="0"/>
  </bookViews>
  <sheets>
    <sheet name="PC-Version" sheetId="1" r:id="rId1"/>
  </sheets>
  <definedNames>
    <definedName name="_xlnm.Print_Area" localSheetId="0">'PC-Version'!$A$1:$BD$47</definedName>
  </definedNames>
  <calcPr fullCalcOnLoad="1"/>
</workbook>
</file>

<file path=xl/sharedStrings.xml><?xml version="1.0" encoding="utf-8"?>
<sst xmlns="http://schemas.openxmlformats.org/spreadsheetml/2006/main" count="111" uniqueCount="41">
  <si>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</si>
  <si>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</si>
  <si>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</si>
  <si>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</si>
  <si>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</si>
  <si>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</si>
  <si>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</si>
  <si>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</si>
  <si>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</si>
  <si>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</si>
  <si>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Punkte</t>
  </si>
  <si>
    <t>x</t>
  </si>
  <si>
    <t>SR</t>
  </si>
  <si>
    <t>6.</t>
  </si>
  <si>
    <t>7.</t>
  </si>
  <si>
    <t>Mannschaften</t>
  </si>
  <si>
    <t>,</t>
  </si>
  <si>
    <t>Am</t>
  </si>
  <si>
    <t>Sonntag</t>
  </si>
  <si>
    <t>Beginn:</t>
  </si>
  <si>
    <t>Uhr</t>
  </si>
  <si>
    <t>Spielzeit:</t>
  </si>
  <si>
    <t>I. Teilnehmende Mannschaften</t>
  </si>
  <si>
    <t>II. Spielplan</t>
  </si>
  <si>
    <t>Nr.</t>
  </si>
  <si>
    <t>Beginn</t>
  </si>
  <si>
    <t>Spielpaarungen</t>
  </si>
  <si>
    <t>Ergebnisse</t>
  </si>
  <si>
    <t>FC Frittlingen</t>
  </si>
  <si>
    <t>Bambini Hallenturnier 3:3</t>
  </si>
  <si>
    <t>in der Leintalhalle Frittlingen</t>
  </si>
  <si>
    <t xml:space="preserve"> </t>
  </si>
  <si>
    <t>Stickchef - Arena</t>
  </si>
  <si>
    <t>SC Wellendingen 2</t>
  </si>
  <si>
    <t>Viel Spaß und Erfolg wünschen Euch die Jugendabteilung des FC Frittlingen!</t>
  </si>
  <si>
    <t>SV Schörzingen 2</t>
  </si>
  <si>
    <t>FSV Zepfenhan 2</t>
  </si>
  <si>
    <t>FC Frittlingen 3</t>
  </si>
  <si>
    <t>SC Wellendingen 3</t>
  </si>
  <si>
    <t>FSV Schwenningen 2</t>
  </si>
  <si>
    <t>FSV Schwenningen 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</si>
</sst>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22"/>
      <name val="Comic Sans MS"/>
      <family val="4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20" fontId="17" fillId="0" borderId="0" xfId="53" applyNumberFormat="1" applyFont="1" applyAlignment="1">
      <alignment horizontal="left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23" xfId="0" applyFont="1" applyFill="1" applyBorder="1" applyAlignment="1">
      <alignment horizontal="left" vertical="center" shrinkToFit="1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6" fillId="33" borderId="4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50</xdr:row>
      <xdr:rowOff>0</xdr:rowOff>
    </xdr:from>
    <xdr:to>
      <xdr:col>26</xdr:col>
      <xdr:colOff>9525</xdr:colOff>
      <xdr:row>51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6870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</xdr:row>
      <xdr:rowOff>0</xdr:rowOff>
    </xdr:from>
    <xdr:to>
      <xdr:col>48</xdr:col>
      <xdr:colOff>95250</xdr:colOff>
      <xdr:row>1</xdr:row>
      <xdr:rowOff>1371600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5581650" cy="1371600"/>
        </a:xfrm>
        <a:prstGeom prst="rect">
          <a:avLst/>
        </a:prstGeom>
        <a:solidFill>
          <a:srgbClr val="376092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50"/>
  <sheetViews>
    <sheetView tabSelected="1" zoomScale="112" zoomScaleNormal="112" zoomScalePageLayoutView="0" workbookViewId="0" topLeftCell="A1">
      <selection activeCell="BE18" sqref="BE18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18" customWidth="1"/>
    <col min="58" max="58" width="2.8515625" style="18" customWidth="1"/>
    <col min="59" max="59" width="2.140625" style="18" customWidth="1"/>
    <col min="60" max="60" width="2.8515625" style="18" customWidth="1"/>
    <col min="61" max="64" width="1.7109375" style="18" customWidth="1"/>
    <col min="65" max="65" width="21.28125" style="18" customWidth="1"/>
    <col min="66" max="66" width="2.28125" style="18" customWidth="1"/>
    <col min="67" max="67" width="3.140625" style="18" customWidth="1"/>
    <col min="68" max="68" width="2.7109375" style="18" bestFit="1" customWidth="1"/>
    <col min="69" max="69" width="2.28125" style="18" customWidth="1"/>
    <col min="70" max="70" width="2.7109375" style="18" bestFit="1" customWidth="1"/>
    <col min="71" max="71" width="3.28125" style="18" bestFit="1" customWidth="1"/>
    <col min="72" max="73" width="1.7109375" style="18" customWidth="1"/>
    <col min="74" max="80" width="1.7109375" style="19" customWidth="1"/>
    <col min="81" max="96" width="1.7109375" style="20" customWidth="1"/>
    <col min="97" max="16384" width="1.7109375" style="15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9"/>
      <c r="BW1" s="19"/>
      <c r="BX1" s="19"/>
      <c r="BY1" s="19"/>
      <c r="BZ1" s="19"/>
      <c r="CA1" s="19"/>
      <c r="CB1" s="19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</row>
    <row r="2" spans="1:96" s="7" customFormat="1" ht="111" customHeight="1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9"/>
      <c r="BW2" s="19"/>
      <c r="BX2" s="19"/>
      <c r="BY2" s="19"/>
      <c r="BZ2" s="19"/>
      <c r="CA2" s="19"/>
      <c r="CB2" s="19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</row>
    <row r="3" spans="1:96" s="9" customFormat="1" ht="27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2"/>
      <c r="BW3" s="22"/>
      <c r="BX3" s="22"/>
      <c r="BY3" s="22"/>
      <c r="BZ3" s="22"/>
      <c r="CA3" s="22"/>
      <c r="CB3" s="22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</row>
    <row r="4" spans="12:96" s="2" customFormat="1" ht="15.75">
      <c r="L4" s="3" t="s">
        <v>17</v>
      </c>
      <c r="M4" s="93" t="s">
        <v>18</v>
      </c>
      <c r="N4" s="93"/>
      <c r="O4" s="93"/>
      <c r="P4" s="93"/>
      <c r="Q4" s="93"/>
      <c r="R4" s="93"/>
      <c r="S4" s="93"/>
      <c r="T4" s="93"/>
      <c r="U4" s="2" t="s">
        <v>16</v>
      </c>
      <c r="Y4" s="94">
        <v>44633</v>
      </c>
      <c r="Z4" s="94"/>
      <c r="AA4" s="94"/>
      <c r="AB4" s="94"/>
      <c r="AC4" s="94"/>
      <c r="AD4" s="94"/>
      <c r="AE4" s="94"/>
      <c r="AF4" s="94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</row>
    <row r="5" spans="43:96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</row>
    <row r="6" spans="2:96" s="2" customFormat="1" ht="15">
      <c r="B6" s="95" t="s">
        <v>30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</row>
    <row r="7" spans="2:96" s="2" customFormat="1" ht="6" customHeight="1">
      <c r="B7" s="2" t="s">
        <v>31</v>
      </c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</row>
    <row r="8" spans="7:96" s="2" customFormat="1" ht="15.75">
      <c r="G8" s="46" t="s">
        <v>19</v>
      </c>
      <c r="H8" s="97">
        <v>0.6041666666666666</v>
      </c>
      <c r="I8" s="97"/>
      <c r="J8" s="97"/>
      <c r="K8" s="97"/>
      <c r="L8" s="97"/>
      <c r="M8" t="s">
        <v>20</v>
      </c>
      <c r="T8" s="46" t="s">
        <v>21</v>
      </c>
      <c r="U8" s="98">
        <v>1</v>
      </c>
      <c r="V8" s="98" t="s">
        <v>0</v>
      </c>
      <c r="W8" s="16" t="s">
        <v>11</v>
      </c>
      <c r="X8" s="96">
        <v>0.004861111111111111</v>
      </c>
      <c r="Y8" s="96"/>
      <c r="Z8" s="96"/>
      <c r="AA8" s="96"/>
      <c r="AB8" s="96"/>
      <c r="AC8" s="7" t="s">
        <v>1</v>
      </c>
      <c r="AK8" s="6" t="s">
        <v>2</v>
      </c>
      <c r="AL8" s="96">
        <v>0.001388888888888889</v>
      </c>
      <c r="AM8" s="96"/>
      <c r="AN8" s="96"/>
      <c r="AO8" s="96"/>
      <c r="AP8" s="96"/>
      <c r="AQ8" s="7" t="s">
        <v>1</v>
      </c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</row>
    <row r="9" spans="1:96" s="13" customFormat="1" ht="9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9"/>
      <c r="BW9" s="19"/>
      <c r="BX9" s="19"/>
      <c r="BY9" s="19"/>
      <c r="BZ9" s="19"/>
      <c r="CA9" s="19"/>
      <c r="CB9" s="19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</row>
    <row r="10" spans="1:96" s="13" customFormat="1" ht="6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19"/>
      <c r="BX10" s="19"/>
      <c r="BY10" s="19"/>
      <c r="BZ10" s="19"/>
      <c r="CA10" s="19"/>
      <c r="CB10" s="19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</row>
    <row r="11" spans="1:96" s="13" customFormat="1" ht="12.75">
      <c r="A11"/>
      <c r="B11" s="1" t="s">
        <v>22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9"/>
      <c r="BW11" s="19"/>
      <c r="BX11" s="19"/>
      <c r="BY11" s="19"/>
      <c r="BZ11" s="19"/>
      <c r="CA11" s="19"/>
      <c r="CB11" s="19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</row>
    <row r="12" spans="1:96" s="13" customFormat="1" ht="6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9"/>
      <c r="BW12" s="19"/>
      <c r="BX12" s="19"/>
      <c r="BY12" s="19"/>
      <c r="BZ12" s="19"/>
      <c r="CA12" s="19"/>
      <c r="CB12" s="19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</row>
    <row r="13" spans="1:96" s="13" customFormat="1" ht="15.75">
      <c r="A13"/>
      <c r="J13" s="112" t="s">
        <v>15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0" t="s">
        <v>12</v>
      </c>
      <c r="AW13" s="111"/>
      <c r="AX13"/>
      <c r="AY13"/>
      <c r="AZ13"/>
      <c r="BA13"/>
      <c r="BB13"/>
      <c r="BC13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9"/>
      <c r="BW13" s="19"/>
      <c r="BX13" s="19"/>
      <c r="BY13" s="19"/>
      <c r="BZ13" s="19"/>
      <c r="CA13" s="19"/>
      <c r="CB13" s="19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</row>
    <row r="14" spans="1:96" s="13" customFormat="1" ht="15">
      <c r="A14"/>
      <c r="J14" s="101" t="s">
        <v>3</v>
      </c>
      <c r="K14" s="102"/>
      <c r="L14" s="103" t="s">
        <v>37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4"/>
      <c r="AW14" s="105"/>
      <c r="AX14"/>
      <c r="AY14"/>
      <c r="AZ14"/>
      <c r="BA14"/>
      <c r="BB14"/>
      <c r="BC14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9"/>
      <c r="BW14" s="19"/>
      <c r="BX14" s="19"/>
      <c r="BY14" s="19"/>
      <c r="BZ14" s="19"/>
      <c r="CA14" s="19"/>
      <c r="CB14" s="19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</row>
    <row r="15" spans="1:96" s="13" customFormat="1" ht="15">
      <c r="A15"/>
      <c r="J15" s="101" t="s">
        <v>4</v>
      </c>
      <c r="K15" s="102"/>
      <c r="L15" s="103" t="s">
        <v>35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4"/>
      <c r="AW15" s="105"/>
      <c r="AX15"/>
      <c r="AY15"/>
      <c r="AZ15"/>
      <c r="BA15"/>
      <c r="BB15"/>
      <c r="BC15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19"/>
      <c r="BX15" s="19"/>
      <c r="BY15" s="19"/>
      <c r="BZ15" s="19"/>
      <c r="CA15" s="19"/>
      <c r="CB15" s="19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</row>
    <row r="16" spans="1:96" s="13" customFormat="1" ht="15">
      <c r="A16"/>
      <c r="J16" s="101" t="s">
        <v>5</v>
      </c>
      <c r="K16" s="102"/>
      <c r="L16" s="103" t="s">
        <v>33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4"/>
      <c r="AW16" s="105"/>
      <c r="AX16"/>
      <c r="AY16"/>
      <c r="AZ16"/>
      <c r="BA16"/>
      <c r="BB16"/>
      <c r="BC16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9"/>
      <c r="BW16" s="19"/>
      <c r="BX16" s="19"/>
      <c r="BY16" s="19"/>
      <c r="BZ16" s="19"/>
      <c r="CA16" s="19"/>
      <c r="CB16" s="19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</row>
    <row r="17" spans="1:96" s="13" customFormat="1" ht="15">
      <c r="A17"/>
      <c r="J17" s="101" t="s">
        <v>6</v>
      </c>
      <c r="K17" s="102"/>
      <c r="L17" s="103" t="s">
        <v>36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4"/>
      <c r="AW17" s="105"/>
      <c r="AX17"/>
      <c r="AY17"/>
      <c r="AZ17"/>
      <c r="BA17"/>
      <c r="BB17"/>
      <c r="BC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9"/>
      <c r="BW17" s="19"/>
      <c r="BX17" s="19"/>
      <c r="BY17" s="19"/>
      <c r="BZ17" s="19"/>
      <c r="CA17" s="19"/>
      <c r="CB17" s="19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</row>
    <row r="18" spans="1:96" s="13" customFormat="1" ht="15">
      <c r="A18"/>
      <c r="J18" s="101" t="s">
        <v>7</v>
      </c>
      <c r="K18" s="102"/>
      <c r="L18" s="103" t="s">
        <v>39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4"/>
      <c r="AW18" s="105"/>
      <c r="AX18"/>
      <c r="AY18"/>
      <c r="AZ18"/>
      <c r="BA18"/>
      <c r="BB18"/>
      <c r="BC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9"/>
      <c r="BW18" s="19"/>
      <c r="BX18" s="19"/>
      <c r="BY18" s="19"/>
      <c r="BZ18" s="19"/>
      <c r="CA18" s="19"/>
      <c r="CB18" s="19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</row>
    <row r="19" spans="1:96" s="13" customFormat="1" ht="15">
      <c r="A19"/>
      <c r="J19" s="101" t="s">
        <v>13</v>
      </c>
      <c r="K19" s="102"/>
      <c r="L19" s="103" t="s">
        <v>38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4"/>
      <c r="AW19" s="105"/>
      <c r="AX19"/>
      <c r="AY19"/>
      <c r="AZ19"/>
      <c r="BA19"/>
      <c r="BB19"/>
      <c r="BC19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9"/>
      <c r="BW19" s="19"/>
      <c r="BX19" s="19"/>
      <c r="BY19" s="19"/>
      <c r="BZ19" s="19"/>
      <c r="CA19" s="19"/>
      <c r="CB19" s="19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</row>
    <row r="20" spans="1:96" s="13" customFormat="1" ht="15.75" thickBot="1">
      <c r="A20"/>
      <c r="J20" s="115" t="s">
        <v>14</v>
      </c>
      <c r="K20" s="116"/>
      <c r="L20" s="103" t="s">
        <v>40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17"/>
      <c r="AW20" s="118"/>
      <c r="AX20"/>
      <c r="AY20"/>
      <c r="AZ20"/>
      <c r="BA20"/>
      <c r="BB20"/>
      <c r="BC20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19"/>
      <c r="BX20" s="19"/>
      <c r="BY20" s="19"/>
      <c r="BZ20" s="19"/>
      <c r="CA20" s="19"/>
      <c r="CB20" s="19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</row>
    <row r="21" spans="1:96" s="13" customFormat="1" ht="12.75">
      <c r="A21"/>
      <c r="B21"/>
      <c r="C21"/>
      <c r="D21"/>
      <c r="E21"/>
      <c r="F21"/>
      <c r="G21"/>
      <c r="H21"/>
      <c r="I21"/>
      <c r="J21"/>
      <c r="K21"/>
      <c r="L21" s="47"/>
      <c r="M21" s="47"/>
      <c r="N21" s="47"/>
      <c r="O21" s="47"/>
      <c r="P21" s="47"/>
      <c r="Q21" s="119" t="s">
        <v>32</v>
      </c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47"/>
      <c r="AR21" s="47"/>
      <c r="AS21" s="47"/>
      <c r="AT21" s="47"/>
      <c r="AU21" s="47"/>
      <c r="AV21" s="47"/>
      <c r="AW21" s="47"/>
      <c r="AX21"/>
      <c r="AY21"/>
      <c r="AZ21"/>
      <c r="BA21"/>
      <c r="BB21"/>
      <c r="BC21"/>
      <c r="BD21" s="15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19"/>
      <c r="BX21" s="19"/>
      <c r="BY21" s="19"/>
      <c r="BZ21" s="19"/>
      <c r="CA21" s="19"/>
      <c r="CB21" s="19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</row>
    <row r="22" spans="1:96" s="13" customFormat="1" ht="12.75">
      <c r="A22"/>
      <c r="B22" s="1" t="s">
        <v>23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19"/>
      <c r="BX22" s="19"/>
      <c r="BY22" s="19"/>
      <c r="BZ22" s="19"/>
      <c r="CA22" s="19"/>
      <c r="CB22" s="19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</row>
    <row r="23" spans="1:96" s="13" customFormat="1" ht="6" customHeight="1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19"/>
      <c r="BX23" s="19"/>
      <c r="BY23" s="19"/>
      <c r="BZ23" s="19"/>
      <c r="CA23" s="19"/>
      <c r="CB23" s="19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</row>
    <row r="24" spans="1:101" s="40" customFormat="1" ht="16.5" customHeight="1" thickBot="1">
      <c r="A24" s="4"/>
      <c r="B24" s="88" t="s">
        <v>24</v>
      </c>
      <c r="C24" s="89"/>
      <c r="D24" s="84"/>
      <c r="E24" s="85"/>
      <c r="F24" s="86"/>
      <c r="G24" s="84"/>
      <c r="H24" s="85"/>
      <c r="I24" s="86"/>
      <c r="J24" s="84" t="s">
        <v>25</v>
      </c>
      <c r="K24" s="85"/>
      <c r="L24" s="85"/>
      <c r="M24" s="85"/>
      <c r="N24" s="86"/>
      <c r="O24" s="84" t="s">
        <v>26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6"/>
      <c r="AW24" s="84" t="s">
        <v>27</v>
      </c>
      <c r="AX24" s="85"/>
      <c r="AY24" s="85"/>
      <c r="AZ24" s="85"/>
      <c r="BA24" s="86"/>
      <c r="BB24" s="84" t="s">
        <v>12</v>
      </c>
      <c r="BC24" s="107"/>
      <c r="BD24" s="14"/>
      <c r="BE24" s="27"/>
      <c r="BF24" s="28" t="s">
        <v>10</v>
      </c>
      <c r="BG24" s="29"/>
      <c r="BH24" s="29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30"/>
      <c r="BW24" s="30"/>
      <c r="BX24" s="30"/>
      <c r="BY24" s="30"/>
      <c r="BZ24" s="30"/>
      <c r="CA24" s="30"/>
      <c r="CB24" s="30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45"/>
      <c r="CT24" s="45"/>
      <c r="CU24" s="45"/>
      <c r="CV24" s="45"/>
      <c r="CW24" s="45"/>
    </row>
    <row r="25" spans="2:96" s="5" customFormat="1" ht="18" customHeight="1">
      <c r="B25" s="83">
        <v>1</v>
      </c>
      <c r="C25" s="77"/>
      <c r="D25" s="77"/>
      <c r="E25" s="77"/>
      <c r="F25" s="77"/>
      <c r="G25" s="77"/>
      <c r="H25" s="77"/>
      <c r="I25" s="77"/>
      <c r="J25" s="78">
        <f>$H$8</f>
        <v>0.6041666666666666</v>
      </c>
      <c r="K25" s="78"/>
      <c r="L25" s="78"/>
      <c r="M25" s="78"/>
      <c r="N25" s="79"/>
      <c r="O25" s="76" t="str">
        <f>L14</f>
        <v>FC Frittlingen 3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10" t="s">
        <v>9</v>
      </c>
      <c r="AF25" s="74" t="str">
        <f>L15</f>
        <v>SV Schörzingen 2</v>
      </c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5"/>
      <c r="AW25" s="80"/>
      <c r="AX25" s="67"/>
      <c r="AY25" s="10" t="s">
        <v>8</v>
      </c>
      <c r="AZ25" s="67"/>
      <c r="BA25" s="68"/>
      <c r="BB25" s="80"/>
      <c r="BC25" s="81"/>
      <c r="BE25" s="27"/>
      <c r="BF25" s="32" t="str">
        <f>IF(ISBLANK(AW25),"0",IF(AW25&gt;AZ25,3,IF(AW25=AZ25,1,0)))</f>
        <v>0</v>
      </c>
      <c r="BG25" s="32" t="s">
        <v>8</v>
      </c>
      <c r="BH25" s="32" t="str">
        <f>IF(ISBLANK(AZ25),"0",IF(AZ25&gt;AW25,3,IF(AZ25=AW25,1,0)))</f>
        <v>0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30"/>
      <c r="BW25" s="30"/>
      <c r="BX25" s="30"/>
      <c r="BY25" s="30"/>
      <c r="BZ25" s="30"/>
      <c r="CA25" s="30"/>
      <c r="CB25" s="30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</row>
    <row r="26" spans="1:96" s="14" customFormat="1" ht="18" customHeight="1">
      <c r="A26" s="4"/>
      <c r="B26" s="90">
        <v>2</v>
      </c>
      <c r="C26" s="87"/>
      <c r="D26" s="87"/>
      <c r="E26" s="87"/>
      <c r="F26" s="87"/>
      <c r="G26" s="87"/>
      <c r="H26" s="87"/>
      <c r="I26" s="87"/>
      <c r="J26" s="72">
        <f>J25+$U$8*$X$8+$AL$8</f>
        <v>0.6104166666666666</v>
      </c>
      <c r="K26" s="72"/>
      <c r="L26" s="72"/>
      <c r="M26" s="72"/>
      <c r="N26" s="73"/>
      <c r="O26" s="91" t="str">
        <f>L16</f>
        <v>SC Wellendingen 2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17" t="s">
        <v>9</v>
      </c>
      <c r="AF26" s="92" t="str">
        <f>L17</f>
        <v>FSV Zepfenhan 2</v>
      </c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106"/>
      <c r="AW26" s="99"/>
      <c r="AX26" s="108"/>
      <c r="AY26" s="17" t="s">
        <v>8</v>
      </c>
      <c r="AZ26" s="108"/>
      <c r="BA26" s="109"/>
      <c r="BB26" s="99"/>
      <c r="BC26" s="100"/>
      <c r="BE26" s="27"/>
      <c r="BF26" s="32" t="str">
        <f aca="true" t="shared" si="0" ref="BF26:BF43">IF(ISBLANK(AW26),"0",IF(AW26&gt;AZ26,3,IF(AW26=AZ26,1,0)))</f>
        <v>0</v>
      </c>
      <c r="BG26" s="32" t="s">
        <v>8</v>
      </c>
      <c r="BH26" s="32" t="str">
        <f aca="true" t="shared" si="1" ref="BH26:BH43">IF(ISBLANK(AZ26),"0",IF(AZ26&gt;AW26,3,IF(AZ26=AW26,1,0)))</f>
        <v>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30"/>
      <c r="BW26" s="30"/>
      <c r="BX26" s="30"/>
      <c r="BY26" s="30"/>
      <c r="BZ26" s="30"/>
      <c r="CA26" s="30"/>
      <c r="CB26" s="30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</row>
    <row r="27" spans="1:96" s="14" customFormat="1" ht="18" customHeight="1" thickBot="1">
      <c r="A27" s="4"/>
      <c r="B27" s="49">
        <v>3</v>
      </c>
      <c r="C27" s="50"/>
      <c r="D27" s="50"/>
      <c r="E27" s="50"/>
      <c r="F27" s="50"/>
      <c r="G27" s="50"/>
      <c r="H27" s="50"/>
      <c r="I27" s="50"/>
      <c r="J27" s="51">
        <f aca="true" t="shared" si="2" ref="J27:J45">J26+$U$8*$X$8+$AL$8</f>
        <v>0.6166666666666666</v>
      </c>
      <c r="K27" s="51"/>
      <c r="L27" s="51"/>
      <c r="M27" s="51"/>
      <c r="N27" s="52"/>
      <c r="O27" s="58" t="str">
        <f>L18</f>
        <v>FSV Schwenningen 2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39" t="s">
        <v>9</v>
      </c>
      <c r="AF27" s="59" t="str">
        <f>L19</f>
        <v>SC Wellendingen 3</v>
      </c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60"/>
      <c r="AW27" s="56"/>
      <c r="AX27" s="61"/>
      <c r="AY27" s="39" t="s">
        <v>8</v>
      </c>
      <c r="AZ27" s="61"/>
      <c r="BA27" s="62"/>
      <c r="BB27" s="56"/>
      <c r="BC27" s="57"/>
      <c r="BE27" s="27"/>
      <c r="BF27" s="32" t="str">
        <f t="shared" si="0"/>
        <v>0</v>
      </c>
      <c r="BG27" s="32" t="s">
        <v>8</v>
      </c>
      <c r="BH27" s="32" t="str">
        <f t="shared" si="1"/>
        <v>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30"/>
      <c r="BW27" s="30"/>
      <c r="BX27" s="30"/>
      <c r="BY27" s="30"/>
      <c r="BZ27" s="30"/>
      <c r="CA27" s="30"/>
      <c r="CB27" s="30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</row>
    <row r="28" spans="1:96" s="14" customFormat="1" ht="18" customHeight="1">
      <c r="A28" s="4"/>
      <c r="B28" s="83">
        <v>4</v>
      </c>
      <c r="C28" s="77"/>
      <c r="D28" s="77"/>
      <c r="E28" s="77"/>
      <c r="F28" s="77"/>
      <c r="G28" s="77"/>
      <c r="H28" s="77"/>
      <c r="I28" s="77"/>
      <c r="J28" s="78">
        <f t="shared" si="2"/>
        <v>0.6229166666666666</v>
      </c>
      <c r="K28" s="78"/>
      <c r="L28" s="78"/>
      <c r="M28" s="78"/>
      <c r="N28" s="79"/>
      <c r="O28" s="76" t="str">
        <f>L20</f>
        <v>FSV Schwenningen 3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10" t="s">
        <v>9</v>
      </c>
      <c r="AF28" s="74" t="str">
        <f>L14</f>
        <v>FC Frittlingen 3</v>
      </c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5"/>
      <c r="AW28" s="80"/>
      <c r="AX28" s="67"/>
      <c r="AY28" s="10" t="s">
        <v>8</v>
      </c>
      <c r="AZ28" s="67"/>
      <c r="BA28" s="68"/>
      <c r="BB28" s="80"/>
      <c r="BC28" s="81"/>
      <c r="BE28" s="27"/>
      <c r="BF28" s="32" t="str">
        <f t="shared" si="0"/>
        <v>0</v>
      </c>
      <c r="BG28" s="32" t="s">
        <v>8</v>
      </c>
      <c r="BH28" s="32" t="str">
        <f t="shared" si="1"/>
        <v>0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30"/>
      <c r="BW28" s="30"/>
      <c r="BX28" s="30"/>
      <c r="BY28" s="30"/>
      <c r="BZ28" s="30"/>
      <c r="CA28" s="30"/>
      <c r="CB28" s="30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</row>
    <row r="29" spans="1:96" s="14" customFormat="1" ht="18" customHeight="1">
      <c r="A29" s="4"/>
      <c r="B29" s="82">
        <v>5</v>
      </c>
      <c r="C29" s="55"/>
      <c r="D29" s="55"/>
      <c r="E29" s="55"/>
      <c r="F29" s="55"/>
      <c r="G29" s="55"/>
      <c r="H29" s="55"/>
      <c r="I29" s="55"/>
      <c r="J29" s="72">
        <f t="shared" si="2"/>
        <v>0.6291666666666665</v>
      </c>
      <c r="K29" s="72"/>
      <c r="L29" s="72"/>
      <c r="M29" s="72"/>
      <c r="N29" s="73"/>
      <c r="O29" s="63" t="str">
        <f>L15</f>
        <v>SV Schörzingen 2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8" t="s">
        <v>9</v>
      </c>
      <c r="AF29" s="64" t="str">
        <f>L17</f>
        <v>FSV Zepfenhan 2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71"/>
      <c r="AW29" s="53"/>
      <c r="AX29" s="65"/>
      <c r="AY29" s="8" t="s">
        <v>8</v>
      </c>
      <c r="AZ29" s="65"/>
      <c r="BA29" s="66"/>
      <c r="BB29" s="53"/>
      <c r="BC29" s="54"/>
      <c r="BE29" s="27"/>
      <c r="BF29" s="32" t="str">
        <f t="shared" si="0"/>
        <v>0</v>
      </c>
      <c r="BG29" s="32" t="s">
        <v>8</v>
      </c>
      <c r="BH29" s="32" t="str">
        <f t="shared" si="1"/>
        <v>0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30"/>
      <c r="BW29" s="30"/>
      <c r="BX29" s="30"/>
      <c r="BY29" s="30"/>
      <c r="BZ29" s="30"/>
      <c r="CA29" s="30"/>
      <c r="CB29" s="30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</row>
    <row r="30" spans="1:96" s="14" customFormat="1" ht="18" customHeight="1" thickBot="1">
      <c r="A30" s="4"/>
      <c r="B30" s="49">
        <v>6</v>
      </c>
      <c r="C30" s="50"/>
      <c r="D30" s="50"/>
      <c r="E30" s="50"/>
      <c r="F30" s="50"/>
      <c r="G30" s="50"/>
      <c r="H30" s="50"/>
      <c r="I30" s="50"/>
      <c r="J30" s="51">
        <f t="shared" si="2"/>
        <v>0.6354166666666665</v>
      </c>
      <c r="K30" s="51"/>
      <c r="L30" s="51"/>
      <c r="M30" s="51"/>
      <c r="N30" s="52"/>
      <c r="O30" s="58" t="str">
        <f>L16</f>
        <v>SC Wellendingen 2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39" t="s">
        <v>9</v>
      </c>
      <c r="AF30" s="59" t="str">
        <f>L18</f>
        <v>FSV Schwenningen 2</v>
      </c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60"/>
      <c r="AW30" s="56"/>
      <c r="AX30" s="61"/>
      <c r="AY30" s="39" t="s">
        <v>8</v>
      </c>
      <c r="AZ30" s="61"/>
      <c r="BA30" s="62"/>
      <c r="BB30" s="56"/>
      <c r="BC30" s="57"/>
      <c r="BE30" s="27"/>
      <c r="BF30" s="32" t="str">
        <f t="shared" si="0"/>
        <v>0</v>
      </c>
      <c r="BG30" s="32" t="s">
        <v>8</v>
      </c>
      <c r="BH30" s="32" t="str">
        <f t="shared" si="1"/>
        <v>0</v>
      </c>
      <c r="BI30" s="27"/>
      <c r="BJ30" s="27"/>
      <c r="BK30" s="18"/>
      <c r="BL30" s="18"/>
      <c r="BM30" s="18"/>
      <c r="BN30" s="18"/>
      <c r="BO30" s="18"/>
      <c r="BP30" s="18"/>
      <c r="BQ30" s="18"/>
      <c r="BR30" s="18"/>
      <c r="BS30" s="18"/>
      <c r="BT30" s="27"/>
      <c r="BU30" s="27"/>
      <c r="BV30" s="30"/>
      <c r="BW30" s="30"/>
      <c r="BX30" s="30"/>
      <c r="BY30" s="30"/>
      <c r="BZ30" s="30"/>
      <c r="CA30" s="30"/>
      <c r="CB30" s="30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</row>
    <row r="31" spans="1:96" s="14" customFormat="1" ht="18" customHeight="1">
      <c r="A31" s="4"/>
      <c r="B31" s="83">
        <v>7</v>
      </c>
      <c r="C31" s="77"/>
      <c r="D31" s="77"/>
      <c r="E31" s="77"/>
      <c r="F31" s="77"/>
      <c r="G31" s="77"/>
      <c r="H31" s="77"/>
      <c r="I31" s="77"/>
      <c r="J31" s="78">
        <f t="shared" si="2"/>
        <v>0.6416666666666665</v>
      </c>
      <c r="K31" s="78"/>
      <c r="L31" s="78"/>
      <c r="M31" s="78"/>
      <c r="N31" s="79"/>
      <c r="O31" s="76" t="str">
        <f>L14</f>
        <v>FC Frittlingen 3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10" t="s">
        <v>9</v>
      </c>
      <c r="AF31" s="74" t="str">
        <f>L19</f>
        <v>SC Wellendingen 3</v>
      </c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5"/>
      <c r="AW31" s="80"/>
      <c r="AX31" s="67"/>
      <c r="AY31" s="10" t="s">
        <v>8</v>
      </c>
      <c r="AZ31" s="67"/>
      <c r="BA31" s="68"/>
      <c r="BB31" s="80"/>
      <c r="BC31" s="81"/>
      <c r="BD31" s="11"/>
      <c r="BE31" s="27"/>
      <c r="BF31" s="32" t="str">
        <f t="shared" si="0"/>
        <v>0</v>
      </c>
      <c r="BG31" s="32" t="s">
        <v>8</v>
      </c>
      <c r="BH31" s="32" t="str">
        <f t="shared" si="1"/>
        <v>0</v>
      </c>
      <c r="BI31" s="27"/>
      <c r="BJ31" s="27"/>
      <c r="BK31" s="34"/>
      <c r="BL31" s="34"/>
      <c r="BM31" s="35" t="str">
        <f>$L$14</f>
        <v>FC Frittlingen 3</v>
      </c>
      <c r="BN31" s="36">
        <f>COUNT($AW$25,$AZ$28,$AW$31,$AZ$34,$AW$37,$AZ$40)</f>
        <v>0</v>
      </c>
      <c r="BO31" s="36">
        <f>SUM($BF$25+$BH$28+$BF$31+$BH$34+$BF$37+$BH$40)</f>
        <v>0</v>
      </c>
      <c r="BP31" s="36">
        <f>SUM($AW$25+$AZ$28+$AW$31+$AZ$34+$AW$37+$AZ$40)</f>
        <v>0</v>
      </c>
      <c r="BQ31" s="37" t="s">
        <v>8</v>
      </c>
      <c r="BR31" s="36">
        <f>SUM($AZ$25+$AW$28+$AZ$31+$AW$34+$AZ$37+$AW$40)</f>
        <v>0</v>
      </c>
      <c r="BS31" s="36">
        <f aca="true" t="shared" si="3" ref="BS31:BS37">SUM(BP31-BR31)</f>
        <v>0</v>
      </c>
      <c r="BT31" s="27"/>
      <c r="BU31" s="27"/>
      <c r="BV31" s="30"/>
      <c r="BW31" s="30"/>
      <c r="BX31" s="30"/>
      <c r="BY31" s="30"/>
      <c r="BZ31" s="30"/>
      <c r="CA31" s="30"/>
      <c r="CB31" s="30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</row>
    <row r="32" spans="1:96" s="14" customFormat="1" ht="18" customHeight="1">
      <c r="A32" s="4"/>
      <c r="B32" s="82">
        <v>8</v>
      </c>
      <c r="C32" s="55"/>
      <c r="D32" s="55"/>
      <c r="E32" s="55"/>
      <c r="F32" s="55"/>
      <c r="G32" s="55"/>
      <c r="H32" s="55"/>
      <c r="I32" s="55"/>
      <c r="J32" s="72">
        <f t="shared" si="2"/>
        <v>0.6479166666666665</v>
      </c>
      <c r="K32" s="72"/>
      <c r="L32" s="72"/>
      <c r="M32" s="72"/>
      <c r="N32" s="73"/>
      <c r="O32" s="63" t="str">
        <f>L17</f>
        <v>FSV Zepfenhan 2</v>
      </c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8" t="s">
        <v>9</v>
      </c>
      <c r="AF32" s="64" t="str">
        <f>L20</f>
        <v>FSV Schwenningen 3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71"/>
      <c r="AW32" s="53"/>
      <c r="AX32" s="65"/>
      <c r="AY32" s="8" t="s">
        <v>8</v>
      </c>
      <c r="AZ32" s="65"/>
      <c r="BA32" s="66"/>
      <c r="BB32" s="53"/>
      <c r="BC32" s="54"/>
      <c r="BD32" s="11"/>
      <c r="BE32" s="27"/>
      <c r="BF32" s="32" t="str">
        <f t="shared" si="0"/>
        <v>0</v>
      </c>
      <c r="BG32" s="32" t="s">
        <v>8</v>
      </c>
      <c r="BH32" s="32" t="str">
        <f t="shared" si="1"/>
        <v>0</v>
      </c>
      <c r="BI32" s="27"/>
      <c r="BJ32" s="27"/>
      <c r="BK32" s="34"/>
      <c r="BL32" s="34"/>
      <c r="BM32" s="38" t="str">
        <f>$L$15</f>
        <v>SV Schörzingen 2</v>
      </c>
      <c r="BN32" s="36">
        <f>COUNT($AZ$25,$AW$29,$AW$33,$AZ$36,$AW$39,$AZ$44)</f>
        <v>0</v>
      </c>
      <c r="BO32" s="36">
        <f>SUM($BH$25+$BF$29+$BF$33+$BH$36+$BF$39+$BH$44)</f>
        <v>0</v>
      </c>
      <c r="BP32" s="36">
        <f>SUM($AZ$25+$AW$29+$AW$33+$AZ$36+$AW$39+$AZ$44)</f>
        <v>0</v>
      </c>
      <c r="BQ32" s="37" t="s">
        <v>8</v>
      </c>
      <c r="BR32" s="36">
        <f>SUM($AW$25+$AZ$29+$AZ$33+$AW$36+$AZ$39+$AW$44)</f>
        <v>0</v>
      </c>
      <c r="BS32" s="36">
        <f t="shared" si="3"/>
        <v>0</v>
      </c>
      <c r="BT32" s="27"/>
      <c r="BU32" s="27"/>
      <c r="BV32" s="30"/>
      <c r="BW32" s="30"/>
      <c r="BX32" s="30"/>
      <c r="BY32" s="30"/>
      <c r="BZ32" s="30"/>
      <c r="CA32" s="30"/>
      <c r="CB32" s="30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</row>
    <row r="33" spans="1:96" s="14" customFormat="1" ht="18" customHeight="1" thickBot="1">
      <c r="A33" s="4"/>
      <c r="B33" s="49">
        <v>9</v>
      </c>
      <c r="C33" s="50"/>
      <c r="D33" s="50"/>
      <c r="E33" s="50"/>
      <c r="F33" s="50"/>
      <c r="G33" s="50"/>
      <c r="H33" s="50"/>
      <c r="I33" s="50"/>
      <c r="J33" s="51">
        <f t="shared" si="2"/>
        <v>0.6541666666666665</v>
      </c>
      <c r="K33" s="51"/>
      <c r="L33" s="51"/>
      <c r="M33" s="51"/>
      <c r="N33" s="52"/>
      <c r="O33" s="58" t="str">
        <f>L15</f>
        <v>SV Schörzingen 2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39" t="s">
        <v>9</v>
      </c>
      <c r="AF33" s="59" t="str">
        <f>L16</f>
        <v>SC Wellendingen 2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60"/>
      <c r="AW33" s="56"/>
      <c r="AX33" s="61"/>
      <c r="AY33" s="39" t="s">
        <v>8</v>
      </c>
      <c r="AZ33" s="61"/>
      <c r="BA33" s="62"/>
      <c r="BB33" s="56"/>
      <c r="BC33" s="57"/>
      <c r="BD33" s="11"/>
      <c r="BE33" s="27"/>
      <c r="BF33" s="32" t="str">
        <f t="shared" si="0"/>
        <v>0</v>
      </c>
      <c r="BG33" s="32" t="s">
        <v>8</v>
      </c>
      <c r="BH33" s="32" t="str">
        <f t="shared" si="1"/>
        <v>0</v>
      </c>
      <c r="BI33" s="27"/>
      <c r="BJ33" s="27"/>
      <c r="BK33" s="34"/>
      <c r="BL33" s="34"/>
      <c r="BM33" s="38" t="str">
        <f>$L$16</f>
        <v>SC Wellendingen 2</v>
      </c>
      <c r="BN33" s="36">
        <f>COUNT($AW$26,$AW$30,$AZ$33,$AZ$35,$AW$40,$AZ$43)</f>
        <v>0</v>
      </c>
      <c r="BO33" s="36">
        <f>SUM($BF$26+$BF$30+$BH$33+$BH$35+$BF$40+$BH$43)</f>
        <v>0</v>
      </c>
      <c r="BP33" s="36">
        <f>SUM($AW$26+$AW$30+$AZ$33+$AZ$35+$AW$40+$AZ$43)</f>
        <v>0</v>
      </c>
      <c r="BQ33" s="37" t="s">
        <v>8</v>
      </c>
      <c r="BR33" s="36">
        <f>SUM($AZ$26+$AZ$30+$AW$33+$AW$35+$AZ$40+$AW$43)</f>
        <v>0</v>
      </c>
      <c r="BS33" s="36">
        <f t="shared" si="3"/>
        <v>0</v>
      </c>
      <c r="BT33" s="27"/>
      <c r="BU33" s="27"/>
      <c r="BV33" s="30"/>
      <c r="BW33" s="30"/>
      <c r="BX33" s="30"/>
      <c r="BY33" s="30"/>
      <c r="BZ33" s="30"/>
      <c r="CA33" s="30"/>
      <c r="CB33" s="30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</row>
    <row r="34" spans="1:96" s="14" customFormat="1" ht="18" customHeight="1">
      <c r="A34" s="4"/>
      <c r="B34" s="83">
        <v>10</v>
      </c>
      <c r="C34" s="77"/>
      <c r="D34" s="77"/>
      <c r="E34" s="77"/>
      <c r="F34" s="77"/>
      <c r="G34" s="77"/>
      <c r="H34" s="77"/>
      <c r="I34" s="77"/>
      <c r="J34" s="78">
        <f t="shared" si="2"/>
        <v>0.6604166666666664</v>
      </c>
      <c r="K34" s="78"/>
      <c r="L34" s="78"/>
      <c r="M34" s="78"/>
      <c r="N34" s="79"/>
      <c r="O34" s="76" t="str">
        <f>L18</f>
        <v>FSV Schwenningen 2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10" t="s">
        <v>9</v>
      </c>
      <c r="AF34" s="74" t="str">
        <f>L14</f>
        <v>FC Frittlingen 3</v>
      </c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5"/>
      <c r="AW34" s="80"/>
      <c r="AX34" s="67"/>
      <c r="AY34" s="10" t="s">
        <v>8</v>
      </c>
      <c r="AZ34" s="67"/>
      <c r="BA34" s="68"/>
      <c r="BB34" s="80"/>
      <c r="BC34" s="81"/>
      <c r="BD34" s="11"/>
      <c r="BE34" s="27"/>
      <c r="BF34" s="32" t="str">
        <f t="shared" si="0"/>
        <v>0</v>
      </c>
      <c r="BG34" s="32" t="s">
        <v>8</v>
      </c>
      <c r="BH34" s="32" t="str">
        <f t="shared" si="1"/>
        <v>0</v>
      </c>
      <c r="BI34" s="27"/>
      <c r="BJ34" s="27"/>
      <c r="BK34" s="34"/>
      <c r="BL34" s="34"/>
      <c r="BM34" s="38" t="str">
        <f>$L$17</f>
        <v>FSV Zepfenhan 2</v>
      </c>
      <c r="BN34" s="36">
        <f>COUNT($AZ$26,$AZ$29,$AW$32,$AZ$37,$AW$41,$AW$45)</f>
        <v>0</v>
      </c>
      <c r="BO34" s="36">
        <f>SUM($BH$26+$BH$29+$BF$32+$BH$37+$BF$41+$BF$45)</f>
        <v>0</v>
      </c>
      <c r="BP34" s="36">
        <f>SUM($AZ$26+$AZ$29+$AW$32+$AZ$37+$AW$41+$AW$45)</f>
        <v>0</v>
      </c>
      <c r="BQ34" s="37" t="s">
        <v>8</v>
      </c>
      <c r="BR34" s="36">
        <f>SUM($AW$26+$AW$29+$AZ$32+$AW$37+$AZ$41+$AZ$45)</f>
        <v>0</v>
      </c>
      <c r="BS34" s="36">
        <f t="shared" si="3"/>
        <v>0</v>
      </c>
      <c r="BT34" s="27"/>
      <c r="BU34" s="27"/>
      <c r="BV34" s="30"/>
      <c r="BW34" s="30"/>
      <c r="BX34" s="30"/>
      <c r="BY34" s="30"/>
      <c r="BZ34" s="30"/>
      <c r="CA34" s="30"/>
      <c r="CB34" s="30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</row>
    <row r="35" spans="1:96" s="14" customFormat="1" ht="18" customHeight="1">
      <c r="A35" s="4"/>
      <c r="B35" s="82">
        <v>11</v>
      </c>
      <c r="C35" s="55"/>
      <c r="D35" s="55"/>
      <c r="E35" s="55"/>
      <c r="F35" s="55"/>
      <c r="G35" s="55"/>
      <c r="H35" s="55"/>
      <c r="I35" s="55"/>
      <c r="J35" s="72">
        <f t="shared" si="2"/>
        <v>0.6666666666666664</v>
      </c>
      <c r="K35" s="72"/>
      <c r="L35" s="72"/>
      <c r="M35" s="72"/>
      <c r="N35" s="73"/>
      <c r="O35" s="63" t="str">
        <f>L20</f>
        <v>FSV Schwenningen 3</v>
      </c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8" t="s">
        <v>9</v>
      </c>
      <c r="AF35" s="64" t="str">
        <f>L16</f>
        <v>SC Wellendingen 2</v>
      </c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71"/>
      <c r="AW35" s="53"/>
      <c r="AX35" s="65"/>
      <c r="AY35" s="8" t="s">
        <v>8</v>
      </c>
      <c r="AZ35" s="65"/>
      <c r="BA35" s="66"/>
      <c r="BB35" s="53"/>
      <c r="BC35" s="54"/>
      <c r="BD35" s="11"/>
      <c r="BE35" s="27"/>
      <c r="BF35" s="32" t="str">
        <f t="shared" si="0"/>
        <v>0</v>
      </c>
      <c r="BG35" s="32" t="s">
        <v>8</v>
      </c>
      <c r="BH35" s="32" t="str">
        <f t="shared" si="1"/>
        <v>0</v>
      </c>
      <c r="BI35" s="27"/>
      <c r="BJ35" s="27"/>
      <c r="BK35" s="34"/>
      <c r="BL35" s="34"/>
      <c r="BM35" s="38" t="str">
        <f>$L$18</f>
        <v>FSV Schwenningen 2</v>
      </c>
      <c r="BN35" s="36">
        <f>COUNT($AW$27,$AZ$30,$AW$34,$AZ$39,$AW$42,$AZ$45)</f>
        <v>0</v>
      </c>
      <c r="BO35" s="36">
        <f>SUM($BF$27+$BH$30+$BF$34+$BH$39+$BF$42+$BH$45)</f>
        <v>0</v>
      </c>
      <c r="BP35" s="36">
        <f>SUM($AW$27+$AZ$30+$AW$34+$AZ$39+$AW$42+$AZ$45)</f>
        <v>0</v>
      </c>
      <c r="BQ35" s="37" t="s">
        <v>8</v>
      </c>
      <c r="BR35" s="36">
        <f>SUM($AZ$27+$AW$30+$AZ$34+$AW$39+$AZ$42+$AW$45)</f>
        <v>0</v>
      </c>
      <c r="BS35" s="36">
        <f t="shared" si="3"/>
        <v>0</v>
      </c>
      <c r="BT35" s="27"/>
      <c r="BU35" s="27"/>
      <c r="BV35" s="30"/>
      <c r="BW35" s="30"/>
      <c r="BX35" s="30"/>
      <c r="BY35" s="30"/>
      <c r="BZ35" s="30"/>
      <c r="CA35" s="30"/>
      <c r="CB35" s="30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</row>
    <row r="36" spans="1:96" s="14" customFormat="1" ht="18" customHeight="1" thickBot="1">
      <c r="A36" s="4"/>
      <c r="B36" s="49">
        <v>12</v>
      </c>
      <c r="C36" s="50"/>
      <c r="D36" s="50"/>
      <c r="E36" s="50"/>
      <c r="F36" s="50"/>
      <c r="G36" s="50"/>
      <c r="H36" s="50"/>
      <c r="I36" s="50"/>
      <c r="J36" s="51">
        <f t="shared" si="2"/>
        <v>0.6729166666666664</v>
      </c>
      <c r="K36" s="51"/>
      <c r="L36" s="51"/>
      <c r="M36" s="51"/>
      <c r="N36" s="52"/>
      <c r="O36" s="58" t="str">
        <f>L19</f>
        <v>SC Wellendingen 3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39" t="s">
        <v>9</v>
      </c>
      <c r="AF36" s="59" t="str">
        <f>L15</f>
        <v>SV Schörzingen 2</v>
      </c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60"/>
      <c r="AW36" s="56"/>
      <c r="AX36" s="61"/>
      <c r="AY36" s="39" t="s">
        <v>8</v>
      </c>
      <c r="AZ36" s="61"/>
      <c r="BA36" s="62"/>
      <c r="BB36" s="56"/>
      <c r="BC36" s="57"/>
      <c r="BD36" s="11"/>
      <c r="BE36" s="27"/>
      <c r="BF36" s="32" t="str">
        <f t="shared" si="0"/>
        <v>0</v>
      </c>
      <c r="BG36" s="32" t="s">
        <v>8</v>
      </c>
      <c r="BH36" s="32" t="str">
        <f t="shared" si="1"/>
        <v>0</v>
      </c>
      <c r="BI36" s="27"/>
      <c r="BJ36" s="27"/>
      <c r="BK36" s="27"/>
      <c r="BL36" s="27"/>
      <c r="BM36" s="38" t="str">
        <f>$L$19</f>
        <v>SC Wellendingen 3</v>
      </c>
      <c r="BN36" s="36">
        <f>COUNT($AZ$27,$AZ$31,$AW$36,$AW$38,$AZ$41,$AW$43)</f>
        <v>0</v>
      </c>
      <c r="BO36" s="36">
        <f>SUM($BH$27+$BH$31+$BF$36+$BF$38+$BH$41+$BF$43)</f>
        <v>0</v>
      </c>
      <c r="BP36" s="36">
        <f>SUM($AZ$27+$AZ$31+$AW$36+$AW$38+$AZ$41+$AW$43)</f>
        <v>0</v>
      </c>
      <c r="BQ36" s="37" t="s">
        <v>8</v>
      </c>
      <c r="BR36" s="36">
        <f>SUM($AW$27+$AW$31+$AZ$36+$AZ$38+$AW$41+$AZ$43)</f>
        <v>0</v>
      </c>
      <c r="BS36" s="36">
        <f t="shared" si="3"/>
        <v>0</v>
      </c>
      <c r="BT36" s="27"/>
      <c r="BU36" s="27"/>
      <c r="BV36" s="30"/>
      <c r="BW36" s="30"/>
      <c r="BX36" s="30"/>
      <c r="BY36" s="30"/>
      <c r="BZ36" s="30"/>
      <c r="CA36" s="30"/>
      <c r="CB36" s="30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</row>
    <row r="37" spans="1:96" s="14" customFormat="1" ht="18" customHeight="1">
      <c r="A37" s="4"/>
      <c r="B37" s="83">
        <v>13</v>
      </c>
      <c r="C37" s="77"/>
      <c r="D37" s="77"/>
      <c r="E37" s="77"/>
      <c r="F37" s="77"/>
      <c r="G37" s="77"/>
      <c r="H37" s="77"/>
      <c r="I37" s="77"/>
      <c r="J37" s="78">
        <f t="shared" si="2"/>
        <v>0.6791666666666664</v>
      </c>
      <c r="K37" s="78"/>
      <c r="L37" s="78"/>
      <c r="M37" s="78"/>
      <c r="N37" s="79"/>
      <c r="O37" s="76" t="str">
        <f>L14</f>
        <v>FC Frittlingen 3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10" t="s">
        <v>9</v>
      </c>
      <c r="AF37" s="74" t="str">
        <f>L17</f>
        <v>FSV Zepfenhan 2</v>
      </c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5"/>
      <c r="AW37" s="80"/>
      <c r="AX37" s="67"/>
      <c r="AY37" s="10" t="s">
        <v>8</v>
      </c>
      <c r="AZ37" s="67"/>
      <c r="BA37" s="68"/>
      <c r="BB37" s="80"/>
      <c r="BC37" s="81"/>
      <c r="BD37" s="11"/>
      <c r="BE37" s="27"/>
      <c r="BF37" s="32" t="str">
        <f t="shared" si="0"/>
        <v>0</v>
      </c>
      <c r="BG37" s="32" t="s">
        <v>8</v>
      </c>
      <c r="BH37" s="32" t="str">
        <f t="shared" si="1"/>
        <v>0</v>
      </c>
      <c r="BI37" s="27"/>
      <c r="BJ37" s="18"/>
      <c r="BK37" s="18"/>
      <c r="BL37" s="18"/>
      <c r="BM37" s="38" t="str">
        <f>$L$20</f>
        <v>FSV Schwenningen 3</v>
      </c>
      <c r="BN37" s="36">
        <f>COUNT($AW$28,$AZ$32,$AW$35,$AZ$38,$AZ$42,$AW$44)</f>
        <v>0</v>
      </c>
      <c r="BO37" s="36">
        <f>SUM($BF$28+$BH$32+$BF$35+$BH$38+$BH$42+$BF$44)</f>
        <v>0</v>
      </c>
      <c r="BP37" s="36">
        <f>SUM($AW$28+$AZ$32+$AW$35+$AZ$38+$AZ$42+$AW$44)</f>
        <v>0</v>
      </c>
      <c r="BQ37" s="37" t="s">
        <v>8</v>
      </c>
      <c r="BR37" s="36">
        <f>SUM($AZ$28+$AW$32+$AZ$35+$AW$38+$AW$42+$AZ$44)</f>
        <v>0</v>
      </c>
      <c r="BS37" s="36">
        <f t="shared" si="3"/>
        <v>0</v>
      </c>
      <c r="BT37" s="27"/>
      <c r="BU37" s="27"/>
      <c r="BV37" s="30"/>
      <c r="BW37" s="30"/>
      <c r="BX37" s="30"/>
      <c r="BY37" s="30"/>
      <c r="BZ37" s="30"/>
      <c r="CA37" s="30"/>
      <c r="CB37" s="30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</row>
    <row r="38" spans="1:96" s="14" customFormat="1" ht="18" customHeight="1">
      <c r="A38" s="4"/>
      <c r="B38" s="82">
        <v>14</v>
      </c>
      <c r="C38" s="55"/>
      <c r="D38" s="55"/>
      <c r="E38" s="55"/>
      <c r="F38" s="55"/>
      <c r="G38" s="55"/>
      <c r="H38" s="55"/>
      <c r="I38" s="55"/>
      <c r="J38" s="72">
        <f t="shared" si="2"/>
        <v>0.6854166666666663</v>
      </c>
      <c r="K38" s="72"/>
      <c r="L38" s="72"/>
      <c r="M38" s="72"/>
      <c r="N38" s="73"/>
      <c r="O38" s="63" t="str">
        <f>L19</f>
        <v>SC Wellendingen 3</v>
      </c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8" t="s">
        <v>9</v>
      </c>
      <c r="AF38" s="64" t="str">
        <f>L20</f>
        <v>FSV Schwenningen 3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71"/>
      <c r="AW38" s="53"/>
      <c r="AX38" s="65"/>
      <c r="AY38" s="8" t="s">
        <v>8</v>
      </c>
      <c r="AZ38" s="65"/>
      <c r="BA38" s="66"/>
      <c r="BB38" s="53"/>
      <c r="BC38" s="54"/>
      <c r="BD38" s="11"/>
      <c r="BE38" s="27"/>
      <c r="BF38" s="32" t="str">
        <f t="shared" si="0"/>
        <v>0</v>
      </c>
      <c r="BG38" s="32" t="s">
        <v>8</v>
      </c>
      <c r="BH38" s="32" t="str">
        <f t="shared" si="1"/>
        <v>0</v>
      </c>
      <c r="BI38" s="27"/>
      <c r="BJ38" s="27"/>
      <c r="BK38" s="34"/>
      <c r="BL38" s="34"/>
      <c r="BM38" s="38"/>
      <c r="BN38" s="36"/>
      <c r="BO38" s="36"/>
      <c r="BP38" s="37"/>
      <c r="BQ38" s="36"/>
      <c r="BR38" s="36"/>
      <c r="BS38" s="36"/>
      <c r="BT38" s="27"/>
      <c r="BU38" s="27"/>
      <c r="BV38" s="30"/>
      <c r="BW38" s="30"/>
      <c r="BX38" s="30"/>
      <c r="BY38" s="30"/>
      <c r="BZ38" s="30"/>
      <c r="CA38" s="30"/>
      <c r="CB38" s="30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1:96" s="14" customFormat="1" ht="18" customHeight="1" thickBot="1">
      <c r="A39" s="4"/>
      <c r="B39" s="49">
        <v>15</v>
      </c>
      <c r="C39" s="50"/>
      <c r="D39" s="50"/>
      <c r="E39" s="50"/>
      <c r="F39" s="50"/>
      <c r="G39" s="50"/>
      <c r="H39" s="50"/>
      <c r="I39" s="50"/>
      <c r="J39" s="51">
        <f t="shared" si="2"/>
        <v>0.6916666666666663</v>
      </c>
      <c r="K39" s="51"/>
      <c r="L39" s="51"/>
      <c r="M39" s="51"/>
      <c r="N39" s="52"/>
      <c r="O39" s="58" t="str">
        <f aca="true" t="shared" si="4" ref="O39:O44">L15</f>
        <v>SV Schörzingen 2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39" t="s">
        <v>9</v>
      </c>
      <c r="AF39" s="59" t="str">
        <f>L18</f>
        <v>FSV Schwenningen 2</v>
      </c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60"/>
      <c r="AW39" s="56"/>
      <c r="AX39" s="61"/>
      <c r="AY39" s="39" t="s">
        <v>8</v>
      </c>
      <c r="AZ39" s="61"/>
      <c r="BA39" s="62"/>
      <c r="BB39" s="56"/>
      <c r="BC39" s="57"/>
      <c r="BD39" s="11"/>
      <c r="BE39" s="27"/>
      <c r="BF39" s="32" t="str">
        <f t="shared" si="0"/>
        <v>0</v>
      </c>
      <c r="BG39" s="32" t="s">
        <v>8</v>
      </c>
      <c r="BH39" s="32" t="str">
        <f t="shared" si="1"/>
        <v>0</v>
      </c>
      <c r="BI39" s="27"/>
      <c r="BJ39" s="27"/>
      <c r="BK39" s="34"/>
      <c r="BL39" s="34"/>
      <c r="BM39" s="38"/>
      <c r="BN39" s="36"/>
      <c r="BO39" s="36"/>
      <c r="BP39" s="37"/>
      <c r="BQ39" s="36"/>
      <c r="BR39" s="36"/>
      <c r="BS39" s="36"/>
      <c r="BT39" s="27"/>
      <c r="BU39" s="27"/>
      <c r="BV39" s="30"/>
      <c r="BW39" s="30"/>
      <c r="BX39" s="30"/>
      <c r="BY39" s="30"/>
      <c r="BZ39" s="30"/>
      <c r="CA39" s="30"/>
      <c r="CB39" s="30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</row>
    <row r="40" spans="1:96" s="14" customFormat="1" ht="18" customHeight="1">
      <c r="A40" s="4"/>
      <c r="B40" s="83">
        <v>16</v>
      </c>
      <c r="C40" s="77"/>
      <c r="D40" s="77"/>
      <c r="E40" s="77"/>
      <c r="F40" s="77"/>
      <c r="G40" s="77"/>
      <c r="H40" s="77"/>
      <c r="I40" s="77"/>
      <c r="J40" s="78">
        <f t="shared" si="2"/>
        <v>0.6979166666666663</v>
      </c>
      <c r="K40" s="78"/>
      <c r="L40" s="78"/>
      <c r="M40" s="78"/>
      <c r="N40" s="79"/>
      <c r="O40" s="76" t="str">
        <f t="shared" si="4"/>
        <v>SC Wellendingen 2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10" t="s">
        <v>9</v>
      </c>
      <c r="AF40" s="74" t="str">
        <f>L14</f>
        <v>FC Frittlingen 3</v>
      </c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5"/>
      <c r="AW40" s="80"/>
      <c r="AX40" s="67"/>
      <c r="AY40" s="10" t="s">
        <v>8</v>
      </c>
      <c r="AZ40" s="67"/>
      <c r="BA40" s="68"/>
      <c r="BB40" s="80"/>
      <c r="BC40" s="81"/>
      <c r="BD40" s="11"/>
      <c r="BE40" s="27"/>
      <c r="BF40" s="32" t="str">
        <f t="shared" si="0"/>
        <v>0</v>
      </c>
      <c r="BG40" s="32" t="s">
        <v>8</v>
      </c>
      <c r="BH40" s="32" t="str">
        <f t="shared" si="1"/>
        <v>0</v>
      </c>
      <c r="BI40" s="27"/>
      <c r="BJ40" s="27"/>
      <c r="BK40" s="34"/>
      <c r="BL40" s="34"/>
      <c r="BM40" s="35"/>
      <c r="BN40" s="36"/>
      <c r="BO40" s="36"/>
      <c r="BP40" s="37"/>
      <c r="BQ40" s="36"/>
      <c r="BR40" s="36"/>
      <c r="BS40" s="36"/>
      <c r="BT40" s="27"/>
      <c r="BU40" s="27"/>
      <c r="BV40" s="30"/>
      <c r="BW40" s="30"/>
      <c r="BX40" s="30"/>
      <c r="BY40" s="30"/>
      <c r="BZ40" s="30"/>
      <c r="CA40" s="30"/>
      <c r="CB40" s="30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s="14" customFormat="1" ht="18" customHeight="1">
      <c r="A41" s="4"/>
      <c r="B41" s="82">
        <v>17</v>
      </c>
      <c r="C41" s="55"/>
      <c r="D41" s="55"/>
      <c r="E41" s="55"/>
      <c r="F41" s="55"/>
      <c r="G41" s="55"/>
      <c r="H41" s="55"/>
      <c r="I41" s="55"/>
      <c r="J41" s="72">
        <f t="shared" si="2"/>
        <v>0.7041666666666663</v>
      </c>
      <c r="K41" s="72"/>
      <c r="L41" s="72"/>
      <c r="M41" s="72"/>
      <c r="N41" s="73"/>
      <c r="O41" s="63" t="str">
        <f t="shared" si="4"/>
        <v>FSV Zepfenhan 2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8" t="s">
        <v>9</v>
      </c>
      <c r="AF41" s="64" t="str">
        <f>L19</f>
        <v>SC Wellendingen 3</v>
      </c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71"/>
      <c r="AW41" s="53"/>
      <c r="AX41" s="65"/>
      <c r="AY41" s="8" t="s">
        <v>8</v>
      </c>
      <c r="AZ41" s="65"/>
      <c r="BA41" s="66"/>
      <c r="BB41" s="53"/>
      <c r="BC41" s="54"/>
      <c r="BD41" s="11"/>
      <c r="BE41" s="27"/>
      <c r="BF41" s="32" t="str">
        <f t="shared" si="0"/>
        <v>0</v>
      </c>
      <c r="BG41" s="32" t="s">
        <v>8</v>
      </c>
      <c r="BH41" s="32" t="str">
        <f t="shared" si="1"/>
        <v>0</v>
      </c>
      <c r="BI41" s="27"/>
      <c r="BJ41" s="27"/>
      <c r="BK41" s="34"/>
      <c r="BL41" s="34"/>
      <c r="BM41" s="38"/>
      <c r="BN41" s="36"/>
      <c r="BO41" s="36"/>
      <c r="BP41" s="37"/>
      <c r="BQ41" s="36"/>
      <c r="BR41" s="36"/>
      <c r="BS41" s="36"/>
      <c r="BT41" s="27"/>
      <c r="BU41" s="27"/>
      <c r="BV41" s="30"/>
      <c r="BW41" s="30"/>
      <c r="BX41" s="30"/>
      <c r="BY41" s="30"/>
      <c r="BZ41" s="30"/>
      <c r="CA41" s="30"/>
      <c r="CB41" s="30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</row>
    <row r="42" spans="1:96" s="14" customFormat="1" ht="18" customHeight="1" thickBot="1">
      <c r="A42" s="4"/>
      <c r="B42" s="49">
        <v>18</v>
      </c>
      <c r="C42" s="50"/>
      <c r="D42" s="50"/>
      <c r="E42" s="50"/>
      <c r="F42" s="50"/>
      <c r="G42" s="50"/>
      <c r="H42" s="50"/>
      <c r="I42" s="50"/>
      <c r="J42" s="51">
        <f t="shared" si="2"/>
        <v>0.7104166666666663</v>
      </c>
      <c r="K42" s="51"/>
      <c r="L42" s="51"/>
      <c r="M42" s="51"/>
      <c r="N42" s="52"/>
      <c r="O42" s="58" t="str">
        <f t="shared" si="4"/>
        <v>FSV Schwenningen 2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39" t="s">
        <v>9</v>
      </c>
      <c r="AF42" s="59" t="str">
        <f>L20</f>
        <v>FSV Schwenningen 3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60"/>
      <c r="AW42" s="56"/>
      <c r="AX42" s="61"/>
      <c r="AY42" s="39" t="s">
        <v>8</v>
      </c>
      <c r="AZ42" s="61"/>
      <c r="BA42" s="62"/>
      <c r="BB42" s="56"/>
      <c r="BC42" s="57"/>
      <c r="BD42" s="11"/>
      <c r="BE42" s="27"/>
      <c r="BF42" s="32" t="str">
        <f t="shared" si="0"/>
        <v>0</v>
      </c>
      <c r="BG42" s="32" t="s">
        <v>8</v>
      </c>
      <c r="BH42" s="32" t="str">
        <f t="shared" si="1"/>
        <v>0</v>
      </c>
      <c r="BI42" s="27"/>
      <c r="BJ42" s="27"/>
      <c r="BK42" s="34"/>
      <c r="BL42" s="34"/>
      <c r="BM42" s="38"/>
      <c r="BN42" s="36"/>
      <c r="BO42" s="36"/>
      <c r="BP42" s="37"/>
      <c r="BQ42" s="36"/>
      <c r="BR42" s="36"/>
      <c r="BS42" s="36"/>
      <c r="BT42" s="27"/>
      <c r="BU42" s="27"/>
      <c r="BV42" s="30"/>
      <c r="BW42" s="30"/>
      <c r="BX42" s="30"/>
      <c r="BY42" s="30"/>
      <c r="BZ42" s="30"/>
      <c r="CA42" s="30"/>
      <c r="CB42" s="30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</row>
    <row r="43" spans="1:96" s="14" customFormat="1" ht="18" customHeight="1">
      <c r="A43" s="4"/>
      <c r="B43" s="83">
        <v>19</v>
      </c>
      <c r="C43" s="77"/>
      <c r="D43" s="77"/>
      <c r="E43" s="77"/>
      <c r="F43" s="77"/>
      <c r="G43" s="77"/>
      <c r="H43" s="77"/>
      <c r="I43" s="77"/>
      <c r="J43" s="78">
        <f t="shared" si="2"/>
        <v>0.7166666666666662</v>
      </c>
      <c r="K43" s="78"/>
      <c r="L43" s="78"/>
      <c r="M43" s="78"/>
      <c r="N43" s="79"/>
      <c r="O43" s="76" t="str">
        <f t="shared" si="4"/>
        <v>SC Wellendingen 3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10" t="s">
        <v>9</v>
      </c>
      <c r="AF43" s="74" t="str">
        <f>L16</f>
        <v>SC Wellendingen 2</v>
      </c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5"/>
      <c r="AW43" s="80"/>
      <c r="AX43" s="67"/>
      <c r="AY43" s="10" t="s">
        <v>8</v>
      </c>
      <c r="AZ43" s="67"/>
      <c r="BA43" s="68"/>
      <c r="BB43" s="80"/>
      <c r="BC43" s="81"/>
      <c r="BD43" s="11"/>
      <c r="BE43" s="27"/>
      <c r="BF43" s="32" t="str">
        <f t="shared" si="0"/>
        <v>0</v>
      </c>
      <c r="BG43" s="32" t="s">
        <v>8</v>
      </c>
      <c r="BH43" s="32" t="str">
        <f t="shared" si="1"/>
        <v>0</v>
      </c>
      <c r="BI43" s="27"/>
      <c r="BJ43" s="27"/>
      <c r="BK43" s="27"/>
      <c r="BL43" s="27"/>
      <c r="BM43" s="38"/>
      <c r="BN43" s="36"/>
      <c r="BO43" s="36"/>
      <c r="BP43" s="37"/>
      <c r="BQ43" s="36"/>
      <c r="BR43" s="36"/>
      <c r="BS43" s="27"/>
      <c r="BT43" s="27"/>
      <c r="BU43" s="27"/>
      <c r="BV43" s="30"/>
      <c r="BW43" s="30"/>
      <c r="BX43" s="30"/>
      <c r="BY43" s="30"/>
      <c r="BZ43" s="30"/>
      <c r="CA43" s="30"/>
      <c r="CB43" s="30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  <row r="44" spans="1:96" s="14" customFormat="1" ht="18" customHeight="1">
      <c r="A44" s="4"/>
      <c r="B44" s="82">
        <v>20</v>
      </c>
      <c r="C44" s="55"/>
      <c r="D44" s="55"/>
      <c r="E44" s="55"/>
      <c r="F44" s="55"/>
      <c r="G44" s="55"/>
      <c r="H44" s="55"/>
      <c r="I44" s="55"/>
      <c r="J44" s="72">
        <f t="shared" si="2"/>
        <v>0.7229166666666662</v>
      </c>
      <c r="K44" s="72"/>
      <c r="L44" s="72"/>
      <c r="M44" s="72"/>
      <c r="N44" s="73"/>
      <c r="O44" s="63" t="str">
        <f t="shared" si="4"/>
        <v>FSV Schwenningen 3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8" t="s">
        <v>9</v>
      </c>
      <c r="AF44" s="64" t="str">
        <f>L15</f>
        <v>SV Schörzingen 2</v>
      </c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71"/>
      <c r="AW44" s="53"/>
      <c r="AX44" s="65"/>
      <c r="AY44" s="8" t="s">
        <v>8</v>
      </c>
      <c r="AZ44" s="65"/>
      <c r="BA44" s="66"/>
      <c r="BB44" s="53"/>
      <c r="BC44" s="54"/>
      <c r="BD44" s="11"/>
      <c r="BE44" s="27"/>
      <c r="BF44" s="32" t="str">
        <f>IF(ISBLANK(AW44),"0",IF(AW44&gt;AZ44,3,IF(AW44=AZ44,1,0)))</f>
        <v>0</v>
      </c>
      <c r="BG44" s="32" t="s">
        <v>8</v>
      </c>
      <c r="BH44" s="32" t="str">
        <f>IF(ISBLANK(AZ44),"0",IF(AZ44&gt;AW44,3,IF(AZ44=AW44,1,0)))</f>
        <v>0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30"/>
      <c r="BW44" s="30"/>
      <c r="BX44" s="30"/>
      <c r="BY44" s="30"/>
      <c r="BZ44" s="30"/>
      <c r="CA44" s="30"/>
      <c r="CB44" s="30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</row>
    <row r="45" spans="1:96" s="14" customFormat="1" ht="18" customHeight="1" thickBot="1">
      <c r="A45" s="4"/>
      <c r="B45" s="49">
        <v>21</v>
      </c>
      <c r="C45" s="50"/>
      <c r="D45" s="50"/>
      <c r="E45" s="50"/>
      <c r="F45" s="50"/>
      <c r="G45" s="50"/>
      <c r="H45" s="50"/>
      <c r="I45" s="50"/>
      <c r="J45" s="51">
        <f t="shared" si="2"/>
        <v>0.7291666666666662</v>
      </c>
      <c r="K45" s="51"/>
      <c r="L45" s="51"/>
      <c r="M45" s="51"/>
      <c r="N45" s="52"/>
      <c r="O45" s="58" t="str">
        <f>L17</f>
        <v>FSV Zepfenhan 2</v>
      </c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39" t="s">
        <v>9</v>
      </c>
      <c r="AF45" s="59" t="str">
        <f>L18</f>
        <v>FSV Schwenningen 2</v>
      </c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60"/>
      <c r="AW45" s="56"/>
      <c r="AX45" s="61"/>
      <c r="AY45" s="39" t="s">
        <v>8</v>
      </c>
      <c r="AZ45" s="61"/>
      <c r="BA45" s="62"/>
      <c r="BB45" s="56"/>
      <c r="BC45" s="57"/>
      <c r="BD45" s="11"/>
      <c r="BE45" s="27"/>
      <c r="BF45" s="32" t="str">
        <f>IF(ISBLANK(AW45),"0",IF(AW45&gt;AZ45,3,IF(AW45=AZ45,1,0)))</f>
        <v>0</v>
      </c>
      <c r="BG45" s="32" t="s">
        <v>8</v>
      </c>
      <c r="BH45" s="32" t="str">
        <f>IF(ISBLANK(AZ45),"0",IF(AZ45&gt;AW45,3,IF(AZ45=AW45,1,0)))</f>
        <v>0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30"/>
      <c r="BW45" s="30"/>
      <c r="BX45" s="30"/>
      <c r="BY45" s="30"/>
      <c r="BZ45" s="30"/>
      <c r="CA45" s="30"/>
      <c r="CB45" s="30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</row>
    <row r="46" spans="1:96" s="14" customFormat="1" ht="8.25" customHeight="1">
      <c r="A46" s="4"/>
      <c r="B46" s="43"/>
      <c r="C46" s="43"/>
      <c r="D46" s="43"/>
      <c r="E46" s="43"/>
      <c r="F46" s="43"/>
      <c r="G46" s="43"/>
      <c r="H46" s="43"/>
      <c r="I46" s="43"/>
      <c r="J46" s="44"/>
      <c r="K46" s="44"/>
      <c r="L46" s="44"/>
      <c r="M46" s="44"/>
      <c r="N46" s="44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2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2"/>
      <c r="AX46" s="42"/>
      <c r="AY46" s="42"/>
      <c r="AZ46" s="42"/>
      <c r="BA46" s="42"/>
      <c r="BB46" s="42"/>
      <c r="BC46" s="42"/>
      <c r="BD46" s="11"/>
      <c r="BE46" s="27"/>
      <c r="BF46" s="32"/>
      <c r="BG46" s="32"/>
      <c r="BH46" s="32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30"/>
      <c r="BW46" s="30"/>
      <c r="BX46" s="30"/>
      <c r="BY46" s="30"/>
      <c r="BZ46" s="30"/>
      <c r="CA46" s="30"/>
      <c r="CB46" s="30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</row>
    <row r="47" spans="1:96" s="13" customFormat="1" ht="18" customHeight="1">
      <c r="A47"/>
      <c r="B47" s="48" t="s">
        <v>34</v>
      </c>
      <c r="C47" s="43"/>
      <c r="D47" s="43"/>
      <c r="E47" s="43"/>
      <c r="F47" s="43"/>
      <c r="G47" s="43"/>
      <c r="H47" s="43"/>
      <c r="I47" s="43"/>
      <c r="J47" s="44"/>
      <c r="K47" s="44"/>
      <c r="L47" s="44"/>
      <c r="M47" s="44"/>
      <c r="N47" s="44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2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2"/>
      <c r="AX47" s="42"/>
      <c r="AY47" s="42"/>
      <c r="AZ47" s="42"/>
      <c r="BA47" s="42"/>
      <c r="BB47" s="42"/>
      <c r="BC47" s="42"/>
      <c r="BD47" s="12"/>
      <c r="BE47" s="18"/>
      <c r="BF47" s="32"/>
      <c r="BG47" s="32"/>
      <c r="BH47" s="32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9"/>
      <c r="BW47" s="19"/>
      <c r="BX47" s="19"/>
      <c r="BY47" s="19"/>
      <c r="BZ47" s="19"/>
      <c r="CA47" s="19"/>
      <c r="CB47" s="19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</row>
    <row r="48" spans="1:96" s="13" customFormat="1" ht="6.75" customHeight="1">
      <c r="A48"/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44"/>
      <c r="N48" s="44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2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2"/>
      <c r="AX48" s="42"/>
      <c r="AY48" s="42"/>
      <c r="AZ48" s="42"/>
      <c r="BA48" s="42"/>
      <c r="BB48" s="42"/>
      <c r="BC48" s="42"/>
      <c r="BD48" s="12"/>
      <c r="BE48" s="18"/>
      <c r="BF48" s="32"/>
      <c r="BG48" s="32"/>
      <c r="BH48" s="32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  <c r="BW48" s="19"/>
      <c r="BX48" s="19"/>
      <c r="BY48" s="19"/>
      <c r="BZ48" s="19"/>
      <c r="CA48" s="19"/>
      <c r="CB48" s="19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</row>
    <row r="49" spans="1:96" s="13" customFormat="1" ht="6.75" customHeight="1">
      <c r="A49"/>
      <c r="B49" s="43"/>
      <c r="C49" s="43"/>
      <c r="D49" s="43"/>
      <c r="E49" s="43"/>
      <c r="F49" s="43"/>
      <c r="G49" s="43"/>
      <c r="H49" s="43"/>
      <c r="I49" s="43"/>
      <c r="J49" s="44"/>
      <c r="K49" s="44"/>
      <c r="L49" s="44"/>
      <c r="M49" s="44"/>
      <c r="N49" s="44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2"/>
      <c r="AX49" s="42"/>
      <c r="AY49" s="42"/>
      <c r="AZ49" s="42"/>
      <c r="BA49" s="42"/>
      <c r="BB49" s="42"/>
      <c r="BC49" s="42"/>
      <c r="BD49" s="12"/>
      <c r="BE49" s="18"/>
      <c r="BF49" s="32"/>
      <c r="BG49" s="32"/>
      <c r="BH49" s="32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9"/>
      <c r="BW49" s="19"/>
      <c r="BX49" s="19"/>
      <c r="BY49" s="19"/>
      <c r="BZ49" s="19"/>
      <c r="CA49" s="19"/>
      <c r="CB49" s="19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</row>
    <row r="50" spans="1:96" s="13" customFormat="1" ht="16.5" customHeight="1">
      <c r="A50"/>
      <c r="B50" s="43"/>
      <c r="C50" s="43"/>
      <c r="D50" s="43"/>
      <c r="E50" s="43"/>
      <c r="F50" s="43"/>
      <c r="G50" s="43"/>
      <c r="H50" s="43"/>
      <c r="I50" s="43"/>
      <c r="J50" s="44"/>
      <c r="K50" s="44"/>
      <c r="L50" s="44"/>
      <c r="M50" s="44"/>
      <c r="N50" s="44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2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2"/>
      <c r="AX50" s="42"/>
      <c r="AY50" s="42"/>
      <c r="AZ50" s="42"/>
      <c r="BA50" s="42"/>
      <c r="BB50" s="42"/>
      <c r="BC50" s="42"/>
      <c r="BD50" s="12"/>
      <c r="BE50" s="18"/>
      <c r="BF50" s="32"/>
      <c r="BG50" s="32"/>
      <c r="BH50" s="32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9"/>
      <c r="BW50" s="19"/>
      <c r="BX50" s="19"/>
      <c r="BY50" s="19"/>
      <c r="BZ50" s="19"/>
      <c r="CA50" s="19"/>
      <c r="CB50" s="19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</sheetData>
  <sheetProtection/>
  <mergeCells count="229">
    <mergeCell ref="AW27:AX27"/>
    <mergeCell ref="AF31:AV31"/>
    <mergeCell ref="AW31:AX31"/>
    <mergeCell ref="Q21:AP23"/>
    <mergeCell ref="J20:K20"/>
    <mergeCell ref="L20:AU20"/>
    <mergeCell ref="AV20:AW20"/>
    <mergeCell ref="O25:AD25"/>
    <mergeCell ref="AF25:AV25"/>
    <mergeCell ref="J25:N25"/>
    <mergeCell ref="AW26:AX26"/>
    <mergeCell ref="AZ26:BA26"/>
    <mergeCell ref="AW24:BA24"/>
    <mergeCell ref="J24:N24"/>
    <mergeCell ref="AV13:AW13"/>
    <mergeCell ref="J13:AU13"/>
    <mergeCell ref="J14:K14"/>
    <mergeCell ref="L14:AU14"/>
    <mergeCell ref="AV14:AW14"/>
    <mergeCell ref="J18:K18"/>
    <mergeCell ref="BB24:BC24"/>
    <mergeCell ref="AV15:AW15"/>
    <mergeCell ref="J16:K16"/>
    <mergeCell ref="L16:AU16"/>
    <mergeCell ref="AV16:AW16"/>
    <mergeCell ref="AZ25:BA25"/>
    <mergeCell ref="L18:AU18"/>
    <mergeCell ref="AV18:AW18"/>
    <mergeCell ref="J15:K15"/>
    <mergeCell ref="L15:AU15"/>
    <mergeCell ref="AL8:AP8"/>
    <mergeCell ref="U8:V8"/>
    <mergeCell ref="BB26:BC26"/>
    <mergeCell ref="J17:K17"/>
    <mergeCell ref="L17:AU17"/>
    <mergeCell ref="AV17:AW17"/>
    <mergeCell ref="J19:K19"/>
    <mergeCell ref="L19:AU19"/>
    <mergeCell ref="AV19:AW19"/>
    <mergeCell ref="AF26:AV26"/>
    <mergeCell ref="O24:AV24"/>
    <mergeCell ref="G24:I24"/>
    <mergeCell ref="BB25:BC25"/>
    <mergeCell ref="AW25:AX25"/>
    <mergeCell ref="G25:I25"/>
    <mergeCell ref="M4:T4"/>
    <mergeCell ref="Y4:AF4"/>
    <mergeCell ref="B6:AM6"/>
    <mergeCell ref="X8:AB8"/>
    <mergeCell ref="H8:L8"/>
    <mergeCell ref="G26:I26"/>
    <mergeCell ref="B27:C27"/>
    <mergeCell ref="G27:I27"/>
    <mergeCell ref="O27:AD27"/>
    <mergeCell ref="B26:C26"/>
    <mergeCell ref="O26:AD26"/>
    <mergeCell ref="J26:N26"/>
    <mergeCell ref="B29:C29"/>
    <mergeCell ref="B30:C30"/>
    <mergeCell ref="B31:C31"/>
    <mergeCell ref="D24:F24"/>
    <mergeCell ref="D26:F26"/>
    <mergeCell ref="B25:C25"/>
    <mergeCell ref="D25:F25"/>
    <mergeCell ref="B28:C28"/>
    <mergeCell ref="B24:C24"/>
    <mergeCell ref="B42:C42"/>
    <mergeCell ref="B43:C43"/>
    <mergeCell ref="B36:C36"/>
    <mergeCell ref="B37:C37"/>
    <mergeCell ref="B38:C38"/>
    <mergeCell ref="B39:C39"/>
    <mergeCell ref="B40:C40"/>
    <mergeCell ref="B41:C41"/>
    <mergeCell ref="G31:I31"/>
    <mergeCell ref="D33:F33"/>
    <mergeCell ref="G33:I33"/>
    <mergeCell ref="D27:F27"/>
    <mergeCell ref="D30:F30"/>
    <mergeCell ref="G30:I30"/>
    <mergeCell ref="B44:C44"/>
    <mergeCell ref="D29:F29"/>
    <mergeCell ref="G29:I29"/>
    <mergeCell ref="D31:F31"/>
    <mergeCell ref="AF28:AV28"/>
    <mergeCell ref="AW28:AX28"/>
    <mergeCell ref="B32:C32"/>
    <mergeCell ref="B33:C33"/>
    <mergeCell ref="B34:C34"/>
    <mergeCell ref="B35:C35"/>
    <mergeCell ref="BB28:BC28"/>
    <mergeCell ref="D28:F28"/>
    <mergeCell ref="G28:I28"/>
    <mergeCell ref="J28:N28"/>
    <mergeCell ref="O28:AD28"/>
    <mergeCell ref="AZ27:BA27"/>
    <mergeCell ref="J27:N27"/>
    <mergeCell ref="BB27:BC27"/>
    <mergeCell ref="AZ28:BA28"/>
    <mergeCell ref="AF27:AV27"/>
    <mergeCell ref="AZ30:BA30"/>
    <mergeCell ref="BB30:BC30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D32:F32"/>
    <mergeCell ref="G32:I32"/>
    <mergeCell ref="J32:N32"/>
    <mergeCell ref="O32:AD32"/>
    <mergeCell ref="AF32:AV32"/>
    <mergeCell ref="AW32:AX32"/>
    <mergeCell ref="J31:N31"/>
    <mergeCell ref="O31:AD31"/>
    <mergeCell ref="AZ31:BA31"/>
    <mergeCell ref="BB31:BC31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BB42:BC42"/>
    <mergeCell ref="BB43:BC43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J42:N42"/>
    <mergeCell ref="O42:AD42"/>
    <mergeCell ref="G43:I43"/>
    <mergeCell ref="J43:N43"/>
    <mergeCell ref="AW42:AX42"/>
    <mergeCell ref="AZ42:BA42"/>
    <mergeCell ref="AW43:AX43"/>
    <mergeCell ref="A2:AP2"/>
    <mergeCell ref="A3:AP3"/>
    <mergeCell ref="AF44:AV44"/>
    <mergeCell ref="J44:N44"/>
    <mergeCell ref="AF43:AV43"/>
    <mergeCell ref="O43:AD43"/>
    <mergeCell ref="AF42:AV42"/>
    <mergeCell ref="D43:F43"/>
    <mergeCell ref="D42:F42"/>
    <mergeCell ref="G42:I42"/>
    <mergeCell ref="AW45:AX45"/>
    <mergeCell ref="AZ45:BA45"/>
    <mergeCell ref="O44:AD44"/>
    <mergeCell ref="AZ44:BA44"/>
    <mergeCell ref="AW44:AX44"/>
    <mergeCell ref="AZ43:BA43"/>
    <mergeCell ref="B45:C45"/>
    <mergeCell ref="D45:F45"/>
    <mergeCell ref="G45:I45"/>
    <mergeCell ref="J45:N45"/>
    <mergeCell ref="BB44:BC44"/>
    <mergeCell ref="D44:F44"/>
    <mergeCell ref="G44:I44"/>
    <mergeCell ref="BB45:BC45"/>
    <mergeCell ref="O45:AD45"/>
    <mergeCell ref="AF45:AV4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9" r:id="rId2"/>
  <headerFooter alignWithMargins="0">
    <oddFooter xml:space="preserve">&amp;C                                 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Roger Braun</cp:lastModifiedBy>
  <cp:lastPrinted>2022-03-01T19:57:46Z</cp:lastPrinted>
  <dcterms:created xsi:type="dcterms:W3CDTF">2002-02-21T07:48:38Z</dcterms:created>
  <dcterms:modified xsi:type="dcterms:W3CDTF">2022-03-01T20:04:12Z</dcterms:modified>
  <cp:category/>
  <cp:version/>
  <cp:contentType/>
  <cp:contentStatus/>
</cp:coreProperties>
</file>